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60"/>
  </bookViews>
  <sheets>
    <sheet name="汇总" sheetId="2" r:id="rId1"/>
  </sheets>
  <calcPr calcId="144525"/>
</workbook>
</file>

<file path=xl/sharedStrings.xml><?xml version="1.0" encoding="utf-8"?>
<sst xmlns="http://schemas.openxmlformats.org/spreadsheetml/2006/main" count="315" uniqueCount="181">
  <si>
    <t>马克思主义学院2024年研究生国家奖学金评选统计表</t>
  </si>
  <si>
    <t>姓名</t>
  </si>
  <si>
    <t>类别</t>
  </si>
  <si>
    <t>科研成果、综合素质</t>
  </si>
  <si>
    <t>业绩单位名称</t>
  </si>
  <si>
    <t>级别</t>
  </si>
  <si>
    <t>原始分数</t>
  </si>
  <si>
    <t>备注</t>
  </si>
  <si>
    <t>加权成绩</t>
  </si>
  <si>
    <t>科研成果分</t>
  </si>
  <si>
    <t>综合素质分</t>
  </si>
  <si>
    <t>测评总分（加权成绩*10%+科研成果分*50%+综合素质分*40%）</t>
  </si>
  <si>
    <t>民主测评得分</t>
  </si>
  <si>
    <t>总得分</t>
  </si>
  <si>
    <t>黄盼</t>
  </si>
  <si>
    <t>科研成果类</t>
  </si>
  <si>
    <t>科研课题</t>
  </si>
  <si>
    <t>主持第十八届科研课题：“‘第二个结合’视域下中国式现代化的文明逻辑研究”（项目编号,20231014195011142），（立项），1/5。</t>
  </si>
  <si>
    <t>江西财经大学</t>
  </si>
  <si>
    <t>校级</t>
  </si>
  <si>
    <t>参与省重点课题：“慕课形式下的&lt;概论课&gt;混合学习模式探索与实践”（项目编号,JXJG-20-4-6），（已结项），4/5。</t>
  </si>
  <si>
    <t>江西省教育厅</t>
  </si>
  <si>
    <t>省级重点</t>
  </si>
  <si>
    <t>参与省重点课题：“融合慕课的高校思政课线上线下混合式教学改革研究”（项目编号,20SZ02），（已结项），4/5。</t>
  </si>
  <si>
    <t>江西省社科规划办公室</t>
  </si>
  <si>
    <t>论文著作</t>
  </si>
  <si>
    <t>《强国建设、民族复兴的唯一正确道路》、江西日报（学与思）、CSSCI、2023年2月20日、2/2。</t>
  </si>
  <si>
    <t>江西日报</t>
  </si>
  <si>
    <t>CSSCI</t>
  </si>
  <si>
    <t>《担负新的文化使命 建设中华民族现代文明》、江西日报（学与思）、CSSCI、2023年8月14日、2/2</t>
  </si>
  <si>
    <t>《形成适应新质生产力的新型生产关系》、《江西日报（学与思）、CSSCI、2024年5月6日、2/2</t>
  </si>
  <si>
    <t>《&lt;习近平的七年知青岁月&gt;对高校思政课教学的重要启示》、《江西财经大学研究生学刊》2023年第5期、独作</t>
  </si>
  <si>
    <t>江西财经大学研究生院</t>
  </si>
  <si>
    <t>《大历史观下中华民族现代文明生成发展的逻辑理路》、《江西财经大学研究生学刊》2024年第2期、独作</t>
  </si>
  <si>
    <t>宣读会议论文：《中国式现代化的生成逻辑、比较优势与实现路径》、2023年红色基因传承与中国式现代化学术研讨会、国家级、2023年9月23日、2/2</t>
  </si>
  <si>
    <t>国家级</t>
  </si>
  <si>
    <t>宣读会议论文并获奖：《习近平文化思想融入高校思政课教学的路径研究》、江西师范大学新时代高校思政课高质量发展研讨会、国家级、2023年11月2日、独作</t>
  </si>
  <si>
    <t>江西师范大学</t>
  </si>
  <si>
    <t>《深刻体悟&lt;习近平谈治国理政&gt;第四卷的理论伟力》、江西财大报（理论争鸣）、2022年9月15日、2/2</t>
  </si>
  <si>
    <t>《不断开辟马克思主义中国化时代化新境界》、江西财大报（理论争鸣）、2022年10月30日、2/2</t>
  </si>
  <si>
    <t>综合素质类</t>
  </si>
  <si>
    <t>荣誉奖励竞赛类</t>
  </si>
  <si>
    <t>江西财经大学2023年度大学生职业规划大赛优胜奖</t>
  </si>
  <si>
    <t>2022—2023学年“学术之星”</t>
  </si>
  <si>
    <t>院级</t>
  </si>
  <si>
    <t>“我与百年江财”校庆征文一等奖</t>
  </si>
  <si>
    <t>中共江西财经大学委员会宣传部</t>
  </si>
  <si>
    <t>社会实践</t>
  </si>
  <si>
    <t>任职：宣讲团副团长</t>
  </si>
  <si>
    <t>江西财经大学中国特色社会主义理论研究中心</t>
  </si>
  <si>
    <t>邹英展</t>
  </si>
  <si>
    <t>主持校青马课题：“‘焦桐’花开：焦裕禄精神培育新时代青年的时代价值和实践路径研究”（项目编号，2023103017470323），（立项），1/5。</t>
  </si>
  <si>
    <t>校团委</t>
  </si>
  <si>
    <t>主持校团委科技文化创新项目：“新时代青年传承苏区精神的时代价值与实践路径探析”，（已结项），1/7。</t>
  </si>
  <si>
    <t>主持研究生院暑期社会实践项目：“共青团服务农村留守儿童实践路径研究—以南昌市‘童心港湾’项目为例”，（已结项），1/7。</t>
  </si>
  <si>
    <t>研究生院</t>
  </si>
  <si>
    <t>参与研究生院暑期社会实践项目：“制造业数字化转型的实践路径研究—以南昌欧菲光科技有限公司为例”，（已结项），2/5。</t>
  </si>
  <si>
    <t>《弘扬焦裕禄精神 培塑青年正确价值观》，《淮南日报》，周五报（理论版），2023年10月25日，1/1。</t>
  </si>
  <si>
    <t>中共淮南市委</t>
  </si>
  <si>
    <t>普刊</t>
  </si>
  <si>
    <t>《焦裕禄精神培育新时代青年的时代价值和实践路径》,《江西财经大学研究生学刊》，月刊，2024年第5期，1/1。</t>
  </si>
  <si>
    <t>内刊</t>
  </si>
  <si>
    <t>《第三次分配促进乡村文化振兴：科学内涵、作用机理与路径优化》，《江西财经大学研究生学刊》，月刊，2023年第3期，1/1。</t>
  </si>
  <si>
    <t>第十八届“挑战杯”江西省大学生课外学术科技作品竞赛红色专项活动，作品《追忆“潦源红”—基于奉新县西塔村乡村振兴的调研》获三等奖。</t>
  </si>
  <si>
    <t>团省委、省科协、省教育厅、省社科院、省学联</t>
  </si>
  <si>
    <t>省级</t>
  </si>
  <si>
    <t>第七届全国大学生网络文化节，作品《寻根红都》获三等奖。</t>
  </si>
  <si>
    <t>教育部思想政治教育司</t>
  </si>
  <si>
    <t>2023年江西省“强国有我 青春有为”暑期社会实践，获“优秀个人”。</t>
  </si>
  <si>
    <t>省委宣传部、省精神文明建设办公室、省教育厅、团省委</t>
  </si>
  <si>
    <t>优秀研究生干部</t>
  </si>
  <si>
    <t>优秀共青团员</t>
  </si>
  <si>
    <t>江西财经大学团委</t>
  </si>
  <si>
    <t>映山红文明寝室标兵</t>
  </si>
  <si>
    <t>任职：江西财经大学研究生会主席</t>
  </si>
  <si>
    <t>江西财经大学团委、江西财经大学研究生院</t>
  </si>
  <si>
    <t>刘显龙</t>
  </si>
  <si>
    <t>《“一站式”学生社区少数民族学生意识形态教育的现状及提升路径研究》，参与江西财经大学大学生思想政治教育专项课题，2023jcsz-0007,2/3,已结项</t>
  </si>
  <si>
    <t>《新时代青年传承苏区精神的时代价值和实现路径探析》，参与江西财经大学校团委文化科技创新课题，5/7，已结项</t>
  </si>
  <si>
    <t>《在斗争精神传承中厚植新时代青年“三气”》，井冈山大学学报（社会科学版）（AMI入库、双月刊）2024年第4期,2/2</t>
  </si>
  <si>
    <t>井冈山大学</t>
  </si>
  <si>
    <t>一般学术刊物</t>
  </si>
  <si>
    <t>导师一作</t>
  </si>
  <si>
    <t>《以斗争精神增强新时代青年的志气、骨气、底气》，赣南日报（理论版）2023年8月19日,1/1</t>
  </si>
  <si>
    <t>中共赣州市委</t>
  </si>
  <si>
    <t>党报</t>
  </si>
  <si>
    <t>学术会议</t>
  </si>
  <si>
    <t>论文入选辽宁大学、辽宁省科学社会主义学会等主办的国家级学术会议：“谱写马克思主义中国化时代化新篇章”，获三等奖</t>
  </si>
  <si>
    <t>辽宁大学、辽宁省科学社会主义学会等</t>
  </si>
  <si>
    <t>论文入选上海师范大学主办的国家级学术会议：“高校红色文化传承与中华民族伟大复兴”</t>
  </si>
  <si>
    <t>上海师范大学</t>
  </si>
  <si>
    <t>论文入选中央财经大学等主办的国家级学术会议：“首届全国财经类高校马克思主义理论学科研究生论坛”，获二等奖</t>
  </si>
  <si>
    <t>中央财经大学等</t>
  </si>
  <si>
    <t>第七届全国大学生网络文化艺术节优秀入围作品、教育部思想政治工作司、学科竞赛II类 国三</t>
  </si>
  <si>
    <t>教育部思想政治工作司</t>
  </si>
  <si>
    <t>江西省第十八届“挑战杯”红色专项三等奖</t>
  </si>
  <si>
    <t>省团委、省科协、省教育厅、省社科院、省学联</t>
  </si>
  <si>
    <t>“强国有我、青春有为”先进个人（省级）</t>
  </si>
  <si>
    <t>中共江西省委宣传部、江西省文明办、江西省教育厅、共青团江西省委</t>
  </si>
  <si>
    <t>江西财经大学马克思主义学院学术部负责人</t>
  </si>
  <si>
    <t>江西财经大学马克思主义学院</t>
  </si>
  <si>
    <t>熊志强</t>
  </si>
  <si>
    <t>《新时代青年传承苏区精神的时代价值和实现路径探析》，参与江西财经大学校团委文化科技创新课题，4/7，已结项</t>
  </si>
  <si>
    <t>《传承与弘扬调查研究的三重路径》，《科学导报》（省级报纸）2024年7月30日，1/1。</t>
  </si>
  <si>
    <t>山西省科学技术协会</t>
  </si>
  <si>
    <t>省级报纸</t>
  </si>
  <si>
    <t>字数未到2000字，按会议论文宣读计分</t>
  </si>
  <si>
    <t>《戮力同心：中央苏区的支前保障力量》，《文史春秋》2024年第8期，1/1。</t>
  </si>
  <si>
    <t>中国人民政治协商会议广西壮族自治区委员会办公厅</t>
  </si>
  <si>
    <t>《调查研究实践在解决农民问题方面的历史作用及其启示》，《江西财经大学研究生学刊2023年第3期，1/1。</t>
  </si>
  <si>
    <t>内部刊物</t>
  </si>
  <si>
    <t>会议论文：《探源与创新：毛泽东长冈乡调查与新时代调查研究》入选兴国县委党校主办学术会议：“纪念毛泽东长冈乡调查90周年座谈会”，并获优秀论文，独作。</t>
  </si>
  <si>
    <t>兴国县委党校</t>
  </si>
  <si>
    <t>全国性、获奖</t>
  </si>
  <si>
    <t>会议论文：《毛泽东军事调查研究艺术与启示——》入选赣南师范大学主办学术会议：中央苏区调查统计研究”学术研讨会，并获优秀论文，独作。</t>
  </si>
  <si>
    <t>赣南师范大学</t>
  </si>
  <si>
    <t>会议论文：《邓小平的青年观及其现实启示—基于&lt;邓小平文选&gt;中“青年”一词的考察》入选“学习贯彻习近平总书记关于青年工作重
要论述暨学习黄文秀先进事迹研讨会”，独著</t>
  </si>
  <si>
    <t>中共广西百色市委宣传部、北京师范大学哲学学院等。</t>
  </si>
  <si>
    <t>全国性、发言</t>
  </si>
  <si>
    <t>综合素质</t>
  </si>
  <si>
    <t>学科竞赛</t>
  </si>
  <si>
    <t>第三届中共党史党建学英才学术研习营“优秀营员”</t>
  </si>
  <si>
    <t>中国人民大学</t>
  </si>
  <si>
    <t>院奖</t>
  </si>
  <si>
    <t>干部之星</t>
  </si>
  <si>
    <t>江西财经大学研究生会</t>
  </si>
  <si>
    <t>江西财经大学马克思主义学院研究生会执行主席</t>
  </si>
  <si>
    <t>叶彩虹</t>
  </si>
  <si>
    <t>参与导师江西省重点社会科学基金课题：“苏区时期的入党仪式研究”（项目编号,23DJ02），（已结项），3/4。</t>
  </si>
  <si>
    <t>江西省社会科学规划办公室</t>
  </si>
  <si>
    <t>主持校级课题：中央苏区防灾救灾历史经验研究（项目编号,20231014194237759），（在研）</t>
  </si>
  <si>
    <t>江西财经大学校团委、科研处</t>
  </si>
  <si>
    <t>《中央苏区的防灾救灾研究——以〈红色中华〉为视角》，《赣南师范大学学报》，双月刊，2024年第4期，2/2。</t>
  </si>
  <si>
    <t xml:space="preserve">      赣南师范大学</t>
  </si>
  <si>
    <t>《邓小平与长征的关系研究》，《中国井冈山干部学院学报》，双月刊，2024年第4期，1/2。</t>
  </si>
  <si>
    <t>中国井冈山干部学院</t>
  </si>
  <si>
    <t>1928至1930年历史文献视角下的朱毛会师、湘南起义革命精神与耒阳任命人民的担当奉献学术研讨会、优秀奖、2/2</t>
  </si>
  <si>
    <t>中国中共文献研究会朱德思想生平研究分会</t>
  </si>
  <si>
    <t>全国性</t>
  </si>
  <si>
    <t>新时代工匠精神融入大学生创新创业教育路径研究、郑州市大学生创新创业教育学术论坛、二等奖、独作</t>
  </si>
  <si>
    <t>郑州市大学生创新创业教育研究中心</t>
  </si>
  <si>
    <t>荣誉奖励费竞赛类</t>
  </si>
  <si>
    <t>江西财经大学第十八届“挑战杯”江西省大学生课外学术科技作品竞赛红色专项活动，作品《寻根溯源悟初心——访毛泽东寻乌调查纪念馆调研报告》获三等奖。</t>
  </si>
  <si>
    <t>江西省团委、省科协、省教育厅、省社科院</t>
  </si>
  <si>
    <t>江西财经大学2024年写作大赛三等奖</t>
  </si>
  <si>
    <t>2022—2023学年创美之星</t>
  </si>
  <si>
    <t>学习宣传党的二十大精神征文二等奖</t>
  </si>
  <si>
    <t>中共江西财经大学马克思主义学院委员会</t>
  </si>
  <si>
    <t>纪念毛泽东诞辰130周年主题征文二等奖</t>
  </si>
  <si>
    <t>任职：马克思主义学院研分会融媒体中心负责人（2023——2024学年）</t>
  </si>
  <si>
    <t>任职：马克思主义学院研分会融媒体中心干事（2022—2023学年）</t>
  </si>
  <si>
    <t>不计分</t>
  </si>
  <si>
    <t>陈力锋</t>
  </si>
  <si>
    <t>参与社会实践课题《红色文化的数字化传播路径研究--以瑞金市沙洲坝镇为例》3/5 (已结项)</t>
  </si>
  <si>
    <t>“红色流量”谋发展，长征火种润青春
校团委红色走读专项1/7，（已结项）</t>
  </si>
  <si>
    <t>荣誉奖励类</t>
  </si>
  <si>
    <t>校级：优秀研究生干部（2023.11）</t>
  </si>
  <si>
    <t>校级：“优秀共青团员”（2023.5.13）</t>
  </si>
  <si>
    <t>省级：“强国有我、青春有为”暑期社会实践活动暨 2023年“万名大学生进千站”文明实践志医服务行动优秀实践成果(109项)</t>
  </si>
  <si>
    <t>省教育厅</t>
  </si>
  <si>
    <t>院级：校研会“优秀工作者”（2023.6.30）</t>
  </si>
  <si>
    <t>院级：“突出贡献个人”（2023.6.30）</t>
  </si>
  <si>
    <t>院级：校研会“辩论赛优秀工作者”（2023.3.20）</t>
  </si>
  <si>
    <t>任职：校研会主席团成员</t>
  </si>
  <si>
    <t>郑科</t>
  </si>
  <si>
    <t>主持/校青马课题：“忠诚于党、坚定信仰--红岩精神红色四幕剧”（项目编号,2023102922251574），（已立项）。</t>
  </si>
  <si>
    <t>《（习近平语言艺术对创新思想政治教育话语体系的探赜）》，《（江财研究生学刊）》，月刊，2024年第5期。1/1</t>
  </si>
  <si>
    <t>江财研究生学刊</t>
  </si>
  <si>
    <t>《财经类高校脱贫攻坚衔接乡村振兴的实践路径研究-以江西C大学为例》《南昌大学学术会议》2023年11月。发言</t>
  </si>
  <si>
    <t>南昌大学学术会议</t>
  </si>
  <si>
    <t>国家级学术会议</t>
  </si>
  <si>
    <t>《南昌大学学术会议》2023年11月。《特色文化旅游高质量发展学术论坛》《黑龙江大学学术会议》2023年12月。</t>
  </si>
  <si>
    <t>黑龙江大学学术会议</t>
  </si>
  <si>
    <t>2.5已封顶</t>
  </si>
  <si>
    <t>《科学家精神融入新时代大中小学生理想信念教育的
路径研究》《合肥师范学院学术会议》2024年1月。</t>
  </si>
  <si>
    <t>合肥师范学院会议</t>
  </si>
  <si>
    <t>《第四届全国大中小学思想政治教育一体化实践研讨会》《北京教育科学研究院德育研究中心》2024年6月。评奖</t>
  </si>
  <si>
    <t>北京教育科学研究院德育研究中心</t>
  </si>
  <si>
    <t>2023年5月在入党积极分子培训中被评为入党积极分子“优秀学员”</t>
  </si>
  <si>
    <t>江西财经大学国际学院</t>
  </si>
  <si>
    <t>院级综合荣誉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</si>
</sst>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4"/>
  <sheetViews>
    <sheetView tabSelected="1" zoomScale="80" zoomScaleNormal="80" topLeftCell="A57" workbookViewId="0">
      <selection activeCell="C79" sqref="C79:C83"/>
    </sheetView>
  </sheetViews>
  <sheetFormatPr defaultColWidth="9.24107142857143" defaultRowHeight="12"/>
  <cols>
    <col min="1" max="1" width="13.0089285714286" style="1" customWidth="1"/>
    <col min="2" max="2" width="11.6339285714286" style="1" customWidth="1"/>
    <col min="3" max="3" width="15.6160714285714" style="1" customWidth="1"/>
    <col min="4" max="4" width="65" style="2" customWidth="1"/>
    <col min="5" max="5" width="27.0446428571429" style="2" customWidth="1"/>
    <col min="6" max="6" width="16.0892857142857" style="1" customWidth="1"/>
    <col min="7" max="7" width="9.36607142857143" style="1" customWidth="1"/>
    <col min="8" max="8" width="29.2232142857143" style="2" customWidth="1"/>
    <col min="9" max="9" width="11" style="3" customWidth="1"/>
    <col min="10" max="11" width="8.5" style="3" customWidth="1"/>
    <col min="12" max="12" width="9.36607142857143" style="3" customWidth="1"/>
    <col min="13" max="13" width="10.6339285714286" style="3" customWidth="1"/>
    <col min="14" max="14" width="9.24107142857143" style="3"/>
    <col min="15" max="16384" width="9.24107142857143" style="1"/>
  </cols>
  <sheetData>
    <row r="1" ht="21.6" spans="1:14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  <c r="K1" s="14"/>
      <c r="L1" s="14"/>
      <c r="M1" s="14"/>
      <c r="N1" s="14"/>
    </row>
    <row r="2" ht="90" spans="1:14">
      <c r="A2" s="5" t="s">
        <v>1</v>
      </c>
      <c r="B2" s="5" t="s">
        <v>2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5" t="s">
        <v>13</v>
      </c>
    </row>
    <row r="3" ht="24" spans="1:14">
      <c r="A3" s="6" t="s">
        <v>14</v>
      </c>
      <c r="B3" s="6" t="s">
        <v>15</v>
      </c>
      <c r="C3" s="7" t="s">
        <v>16</v>
      </c>
      <c r="D3" s="6" t="s">
        <v>17</v>
      </c>
      <c r="E3" s="6" t="s">
        <v>18</v>
      </c>
      <c r="F3" s="6" t="s">
        <v>19</v>
      </c>
      <c r="G3" s="6">
        <v>6</v>
      </c>
      <c r="H3" s="6"/>
      <c r="I3" s="16">
        <v>94.03</v>
      </c>
      <c r="J3" s="17">
        <f>SUM(G3:G14)</f>
        <v>152</v>
      </c>
      <c r="K3" s="16" t="e">
        <f>G15+G16+#REF!+G17+G18</f>
        <v>#REF!</v>
      </c>
      <c r="L3" s="16" t="e">
        <f>I3*0.1+J3*0.5+K3*0.4</f>
        <v>#REF!</v>
      </c>
      <c r="M3" s="16">
        <v>70.68</v>
      </c>
      <c r="N3" s="16" t="e">
        <f>L3*0.8+M3*0.2</f>
        <v>#REF!</v>
      </c>
    </row>
    <row r="4" ht="24" spans="1:14">
      <c r="A4" s="6"/>
      <c r="B4" s="6"/>
      <c r="C4" s="7"/>
      <c r="D4" s="6" t="s">
        <v>20</v>
      </c>
      <c r="E4" s="6" t="s">
        <v>21</v>
      </c>
      <c r="F4" s="6" t="s">
        <v>22</v>
      </c>
      <c r="G4" s="6">
        <v>7.5</v>
      </c>
      <c r="H4" s="6"/>
      <c r="I4" s="16"/>
      <c r="J4" s="17"/>
      <c r="K4" s="16"/>
      <c r="L4" s="16"/>
      <c r="M4" s="16"/>
      <c r="N4" s="16"/>
    </row>
    <row r="5" s="1" customFormat="1" ht="24" spans="1:14">
      <c r="A5" s="6"/>
      <c r="B5" s="6"/>
      <c r="C5" s="7"/>
      <c r="D5" s="6" t="s">
        <v>23</v>
      </c>
      <c r="E5" s="6" t="s">
        <v>24</v>
      </c>
      <c r="F5" s="6" t="s">
        <v>22</v>
      </c>
      <c r="G5" s="6">
        <v>7.5</v>
      </c>
      <c r="H5" s="6"/>
      <c r="I5" s="16"/>
      <c r="J5" s="17"/>
      <c r="K5" s="16"/>
      <c r="L5" s="16"/>
      <c r="M5" s="16"/>
      <c r="N5" s="16"/>
    </row>
    <row r="6" ht="24" spans="1:14">
      <c r="A6" s="6"/>
      <c r="B6" s="6"/>
      <c r="C6" s="7" t="s">
        <v>25</v>
      </c>
      <c r="D6" s="6" t="s">
        <v>26</v>
      </c>
      <c r="E6" s="6" t="s">
        <v>27</v>
      </c>
      <c r="F6" s="6" t="s">
        <v>28</v>
      </c>
      <c r="G6" s="6">
        <v>32</v>
      </c>
      <c r="H6" s="6"/>
      <c r="I6" s="16"/>
      <c r="J6" s="17"/>
      <c r="K6" s="16"/>
      <c r="L6" s="16"/>
      <c r="M6" s="16"/>
      <c r="N6" s="16"/>
    </row>
    <row r="7" ht="24" spans="1:14">
      <c r="A7" s="6"/>
      <c r="B7" s="6"/>
      <c r="C7" s="7"/>
      <c r="D7" s="6" t="s">
        <v>29</v>
      </c>
      <c r="E7" s="6" t="s">
        <v>27</v>
      </c>
      <c r="F7" s="6" t="s">
        <v>28</v>
      </c>
      <c r="G7" s="6">
        <v>32</v>
      </c>
      <c r="H7" s="6"/>
      <c r="I7" s="16"/>
      <c r="J7" s="17"/>
      <c r="K7" s="16"/>
      <c r="L7" s="16"/>
      <c r="M7" s="16"/>
      <c r="N7" s="16"/>
    </row>
    <row r="8" ht="24" spans="1:14">
      <c r="A8" s="6"/>
      <c r="B8" s="6"/>
      <c r="C8" s="7"/>
      <c r="D8" s="6" t="s">
        <v>30</v>
      </c>
      <c r="E8" s="6" t="s">
        <v>27</v>
      </c>
      <c r="F8" s="6" t="s">
        <v>28</v>
      </c>
      <c r="G8" s="6">
        <v>32</v>
      </c>
      <c r="H8" s="6"/>
      <c r="I8" s="16"/>
      <c r="J8" s="17"/>
      <c r="K8" s="16"/>
      <c r="L8" s="16"/>
      <c r="M8" s="16"/>
      <c r="N8" s="16"/>
    </row>
    <row r="9" ht="24" spans="1:14">
      <c r="A9" s="6"/>
      <c r="B9" s="6"/>
      <c r="C9" s="7"/>
      <c r="D9" s="6" t="s">
        <v>31</v>
      </c>
      <c r="E9" s="6" t="s">
        <v>32</v>
      </c>
      <c r="F9" s="6" t="s">
        <v>19</v>
      </c>
      <c r="G9" s="6">
        <v>7.5</v>
      </c>
      <c r="H9" s="6"/>
      <c r="I9" s="16"/>
      <c r="J9" s="17"/>
      <c r="K9" s="16"/>
      <c r="L9" s="16"/>
      <c r="M9" s="16"/>
      <c r="N9" s="16"/>
    </row>
    <row r="10" ht="24" spans="1:14">
      <c r="A10" s="6"/>
      <c r="B10" s="6"/>
      <c r="C10" s="7"/>
      <c r="D10" s="6" t="s">
        <v>33</v>
      </c>
      <c r="E10" s="6" t="s">
        <v>32</v>
      </c>
      <c r="F10" s="6" t="s">
        <v>19</v>
      </c>
      <c r="G10" s="6">
        <v>7.5</v>
      </c>
      <c r="H10" s="6"/>
      <c r="I10" s="16"/>
      <c r="J10" s="17"/>
      <c r="K10" s="16"/>
      <c r="L10" s="16"/>
      <c r="M10" s="16"/>
      <c r="N10" s="16"/>
    </row>
    <row r="11" ht="36" spans="1:14">
      <c r="A11" s="6"/>
      <c r="B11" s="6"/>
      <c r="C11" s="7"/>
      <c r="D11" s="6" t="s">
        <v>34</v>
      </c>
      <c r="E11" s="6" t="s">
        <v>18</v>
      </c>
      <c r="F11" s="6" t="s">
        <v>35</v>
      </c>
      <c r="G11" s="6">
        <v>4</v>
      </c>
      <c r="H11" s="6"/>
      <c r="I11" s="16"/>
      <c r="J11" s="17"/>
      <c r="K11" s="16"/>
      <c r="L11" s="16"/>
      <c r="M11" s="16"/>
      <c r="N11" s="16"/>
    </row>
    <row r="12" ht="36" spans="1:14">
      <c r="A12" s="6"/>
      <c r="B12" s="6"/>
      <c r="C12" s="7"/>
      <c r="D12" s="6" t="s">
        <v>36</v>
      </c>
      <c r="E12" s="6" t="s">
        <v>37</v>
      </c>
      <c r="F12" s="6" t="s">
        <v>35</v>
      </c>
      <c r="G12" s="6">
        <v>10</v>
      </c>
      <c r="H12" s="6"/>
      <c r="I12" s="16"/>
      <c r="J12" s="17"/>
      <c r="K12" s="16"/>
      <c r="L12" s="16"/>
      <c r="M12" s="16"/>
      <c r="N12" s="16"/>
    </row>
    <row r="13" ht="24" spans="1:14">
      <c r="A13" s="6"/>
      <c r="B13" s="6"/>
      <c r="C13" s="7"/>
      <c r="D13" s="6" t="s">
        <v>38</v>
      </c>
      <c r="E13" s="6" t="s">
        <v>18</v>
      </c>
      <c r="F13" s="6" t="s">
        <v>19</v>
      </c>
      <c r="G13" s="6">
        <v>3</v>
      </c>
      <c r="H13" s="6"/>
      <c r="I13" s="16"/>
      <c r="J13" s="17"/>
      <c r="K13" s="16"/>
      <c r="L13" s="16"/>
      <c r="M13" s="16"/>
      <c r="N13" s="16"/>
    </row>
    <row r="14" ht="24" spans="1:14">
      <c r="A14" s="6"/>
      <c r="B14" s="6"/>
      <c r="C14" s="7"/>
      <c r="D14" s="6" t="s">
        <v>39</v>
      </c>
      <c r="E14" s="6" t="s">
        <v>18</v>
      </c>
      <c r="F14" s="6" t="s">
        <v>19</v>
      </c>
      <c r="G14" s="6">
        <v>3</v>
      </c>
      <c r="H14" s="6"/>
      <c r="I14" s="16"/>
      <c r="J14" s="17"/>
      <c r="K14" s="16"/>
      <c r="L14" s="16"/>
      <c r="M14" s="16"/>
      <c r="N14" s="16"/>
    </row>
    <row r="15" ht="26" spans="1:14">
      <c r="A15" s="6"/>
      <c r="B15" s="6" t="s">
        <v>40</v>
      </c>
      <c r="C15" s="7" t="s">
        <v>41</v>
      </c>
      <c r="D15" s="6" t="s">
        <v>42</v>
      </c>
      <c r="E15" s="6" t="s">
        <v>18</v>
      </c>
      <c r="F15" s="6" t="s">
        <v>19</v>
      </c>
      <c r="G15" s="6">
        <v>2</v>
      </c>
      <c r="H15" s="6"/>
      <c r="I15" s="16"/>
      <c r="J15" s="17"/>
      <c r="K15" s="16"/>
      <c r="L15" s="16"/>
      <c r="M15" s="16"/>
      <c r="N15" s="16"/>
    </row>
    <row r="16" spans="1:14">
      <c r="A16" s="6"/>
      <c r="B16" s="6"/>
      <c r="C16" s="7" t="s">
        <v>41</v>
      </c>
      <c r="D16" s="6" t="s">
        <v>43</v>
      </c>
      <c r="E16" s="6" t="s">
        <v>18</v>
      </c>
      <c r="F16" s="6" t="s">
        <v>44</v>
      </c>
      <c r="G16" s="6">
        <v>2</v>
      </c>
      <c r="H16" s="6"/>
      <c r="I16" s="16"/>
      <c r="J16" s="17"/>
      <c r="K16" s="16"/>
      <c r="L16" s="16"/>
      <c r="M16" s="16"/>
      <c r="N16" s="16"/>
    </row>
    <row r="17" s="1" customFormat="1" ht="24" spans="1:14">
      <c r="A17" s="6"/>
      <c r="B17" s="6"/>
      <c r="C17" s="7"/>
      <c r="D17" s="6" t="s">
        <v>45</v>
      </c>
      <c r="E17" s="6" t="s">
        <v>46</v>
      </c>
      <c r="F17" s="6" t="s">
        <v>44</v>
      </c>
      <c r="G17" s="6">
        <v>2</v>
      </c>
      <c r="H17" s="6"/>
      <c r="I17" s="16"/>
      <c r="J17" s="17"/>
      <c r="K17" s="16"/>
      <c r="L17" s="16"/>
      <c r="M17" s="16"/>
      <c r="N17" s="16"/>
    </row>
    <row r="18" ht="24" spans="1:14">
      <c r="A18" s="6"/>
      <c r="B18" s="6"/>
      <c r="C18" s="7" t="s">
        <v>47</v>
      </c>
      <c r="D18" s="6" t="s">
        <v>48</v>
      </c>
      <c r="E18" s="6" t="s">
        <v>49</v>
      </c>
      <c r="F18" s="6" t="s">
        <v>19</v>
      </c>
      <c r="G18" s="6">
        <v>20</v>
      </c>
      <c r="H18" s="6"/>
      <c r="I18" s="16"/>
      <c r="J18" s="17"/>
      <c r="K18" s="16"/>
      <c r="L18" s="16"/>
      <c r="M18" s="16"/>
      <c r="N18" s="16"/>
    </row>
    <row r="19" ht="36" spans="1:14">
      <c r="A19" s="6" t="s">
        <v>50</v>
      </c>
      <c r="B19" s="8" t="s">
        <v>15</v>
      </c>
      <c r="C19" s="9" t="s">
        <v>16</v>
      </c>
      <c r="D19" s="6" t="s">
        <v>51</v>
      </c>
      <c r="E19" s="6" t="s">
        <v>52</v>
      </c>
      <c r="F19" s="6" t="s">
        <v>19</v>
      </c>
      <c r="G19" s="6">
        <v>6</v>
      </c>
      <c r="H19" s="5"/>
      <c r="I19" s="18">
        <v>93.11</v>
      </c>
      <c r="J19" s="18">
        <f>G19+G20+G21+G22+G23+G24+G25</f>
        <v>44.25</v>
      </c>
      <c r="K19" s="18">
        <f>SUM(G26:G32)</f>
        <v>64.55</v>
      </c>
      <c r="L19" s="18">
        <f>I19*0.1+J19*0.5+K19*0.4</f>
        <v>57.256</v>
      </c>
      <c r="M19" s="18">
        <v>88.5</v>
      </c>
      <c r="N19" s="18">
        <f>L19*0.8+M19*0.2</f>
        <v>63.5048</v>
      </c>
    </row>
    <row r="20" ht="24" spans="1:14">
      <c r="A20" s="6"/>
      <c r="B20" s="10"/>
      <c r="C20" s="11"/>
      <c r="D20" s="6" t="s">
        <v>53</v>
      </c>
      <c r="E20" s="6" t="s">
        <v>52</v>
      </c>
      <c r="F20" s="6" t="s">
        <v>19</v>
      </c>
      <c r="G20" s="6">
        <v>4</v>
      </c>
      <c r="H20" s="5"/>
      <c r="I20" s="19"/>
      <c r="J20" s="19"/>
      <c r="K20" s="19"/>
      <c r="L20" s="19"/>
      <c r="M20" s="19"/>
      <c r="N20" s="19"/>
    </row>
    <row r="21" ht="24" spans="1:14">
      <c r="A21" s="6"/>
      <c r="B21" s="10"/>
      <c r="C21" s="11"/>
      <c r="D21" s="6" t="s">
        <v>54</v>
      </c>
      <c r="E21" s="6" t="s">
        <v>55</v>
      </c>
      <c r="F21" s="6" t="s">
        <v>19</v>
      </c>
      <c r="G21" s="6">
        <v>4</v>
      </c>
      <c r="H21" s="7"/>
      <c r="I21" s="19"/>
      <c r="J21" s="19"/>
      <c r="K21" s="19"/>
      <c r="L21" s="19"/>
      <c r="M21" s="19"/>
      <c r="N21" s="19"/>
    </row>
    <row r="22" ht="24" spans="1:14">
      <c r="A22" s="6"/>
      <c r="B22" s="10"/>
      <c r="C22" s="12"/>
      <c r="D22" s="6" t="s">
        <v>56</v>
      </c>
      <c r="E22" s="6" t="s">
        <v>55</v>
      </c>
      <c r="F22" s="6" t="s">
        <v>19</v>
      </c>
      <c r="G22" s="6">
        <v>0.25</v>
      </c>
      <c r="H22" s="6"/>
      <c r="I22" s="19"/>
      <c r="J22" s="19"/>
      <c r="K22" s="19"/>
      <c r="L22" s="19"/>
      <c r="M22" s="19"/>
      <c r="N22" s="19"/>
    </row>
    <row r="23" ht="24" spans="1:14">
      <c r="A23" s="6"/>
      <c r="B23" s="10"/>
      <c r="C23" s="9" t="s">
        <v>25</v>
      </c>
      <c r="D23" s="6" t="s">
        <v>57</v>
      </c>
      <c r="E23" s="6" t="s">
        <v>58</v>
      </c>
      <c r="F23" s="6" t="s">
        <v>59</v>
      </c>
      <c r="G23" s="6">
        <v>15</v>
      </c>
      <c r="H23" s="6"/>
      <c r="I23" s="19"/>
      <c r="J23" s="19"/>
      <c r="K23" s="19"/>
      <c r="L23" s="19"/>
      <c r="M23" s="19"/>
      <c r="N23" s="19"/>
    </row>
    <row r="24" ht="24" spans="1:14">
      <c r="A24" s="6"/>
      <c r="B24" s="10"/>
      <c r="C24" s="11"/>
      <c r="D24" s="6" t="s">
        <v>60</v>
      </c>
      <c r="E24" s="6" t="s">
        <v>32</v>
      </c>
      <c r="F24" s="6" t="s">
        <v>61</v>
      </c>
      <c r="G24" s="6">
        <v>7.5</v>
      </c>
      <c r="H24" s="6"/>
      <c r="I24" s="19"/>
      <c r="J24" s="19"/>
      <c r="K24" s="19"/>
      <c r="L24" s="19"/>
      <c r="M24" s="19"/>
      <c r="N24" s="19"/>
    </row>
    <row r="25" ht="24" spans="1:14">
      <c r="A25" s="6"/>
      <c r="B25" s="10"/>
      <c r="C25" s="11"/>
      <c r="D25" s="8" t="s">
        <v>62</v>
      </c>
      <c r="E25" s="8" t="s">
        <v>32</v>
      </c>
      <c r="F25" s="8" t="s">
        <v>61</v>
      </c>
      <c r="G25" s="8">
        <v>7.5</v>
      </c>
      <c r="H25" s="8"/>
      <c r="I25" s="19"/>
      <c r="J25" s="19"/>
      <c r="K25" s="19"/>
      <c r="L25" s="19"/>
      <c r="M25" s="19"/>
      <c r="N25" s="19"/>
    </row>
    <row r="26" ht="24" spans="1:14">
      <c r="A26" s="6"/>
      <c r="B26" s="8" t="s">
        <v>40</v>
      </c>
      <c r="C26" s="9" t="s">
        <v>41</v>
      </c>
      <c r="D26" s="6" t="s">
        <v>63</v>
      </c>
      <c r="E26" s="6" t="s">
        <v>64</v>
      </c>
      <c r="F26" s="6" t="s">
        <v>65</v>
      </c>
      <c r="G26" s="6">
        <v>1.25</v>
      </c>
      <c r="H26" s="6"/>
      <c r="I26" s="19"/>
      <c r="J26" s="19"/>
      <c r="K26" s="19"/>
      <c r="L26" s="19"/>
      <c r="M26" s="19"/>
      <c r="N26" s="19"/>
    </row>
    <row r="27" spans="1:14">
      <c r="A27" s="6"/>
      <c r="B27" s="10"/>
      <c r="C27" s="11"/>
      <c r="D27" s="6" t="s">
        <v>66</v>
      </c>
      <c r="E27" s="6" t="s">
        <v>67</v>
      </c>
      <c r="F27" s="6" t="s">
        <v>65</v>
      </c>
      <c r="G27" s="6">
        <v>5</v>
      </c>
      <c r="H27" s="6"/>
      <c r="I27" s="19"/>
      <c r="J27" s="19"/>
      <c r="K27" s="19"/>
      <c r="L27" s="19"/>
      <c r="M27" s="19"/>
      <c r="N27" s="19"/>
    </row>
    <row r="28" ht="24" spans="1:14">
      <c r="A28" s="6"/>
      <c r="B28" s="10"/>
      <c r="C28" s="11"/>
      <c r="D28" s="6" t="s">
        <v>68</v>
      </c>
      <c r="E28" s="6" t="s">
        <v>69</v>
      </c>
      <c r="F28" s="6" t="s">
        <v>65</v>
      </c>
      <c r="G28" s="6">
        <v>10</v>
      </c>
      <c r="H28" s="6"/>
      <c r="I28" s="19"/>
      <c r="J28" s="19"/>
      <c r="K28" s="19"/>
      <c r="L28" s="19"/>
      <c r="M28" s="19"/>
      <c r="N28" s="19"/>
    </row>
    <row r="29" spans="1:14">
      <c r="A29" s="6"/>
      <c r="B29" s="10"/>
      <c r="C29" s="11"/>
      <c r="D29" s="6" t="s">
        <v>70</v>
      </c>
      <c r="E29" s="6" t="s">
        <v>18</v>
      </c>
      <c r="F29" s="6" t="s">
        <v>19</v>
      </c>
      <c r="G29" s="6">
        <v>10</v>
      </c>
      <c r="H29" s="6"/>
      <c r="I29" s="19"/>
      <c r="J29" s="19"/>
      <c r="K29" s="19"/>
      <c r="L29" s="19"/>
      <c r="M29" s="19"/>
      <c r="N29" s="19"/>
    </row>
    <row r="30" spans="1:14">
      <c r="A30" s="6"/>
      <c r="B30" s="10"/>
      <c r="C30" s="11"/>
      <c r="D30" s="6" t="s">
        <v>71</v>
      </c>
      <c r="E30" s="6" t="s">
        <v>72</v>
      </c>
      <c r="F30" s="6" t="s">
        <v>19</v>
      </c>
      <c r="G30" s="6">
        <v>5</v>
      </c>
      <c r="H30" s="6"/>
      <c r="I30" s="19"/>
      <c r="J30" s="19"/>
      <c r="K30" s="19"/>
      <c r="L30" s="19"/>
      <c r="M30" s="19"/>
      <c r="N30" s="19"/>
    </row>
    <row r="31" spans="1:14">
      <c r="A31" s="6"/>
      <c r="B31" s="10"/>
      <c r="C31" s="12"/>
      <c r="D31" s="6" t="s">
        <v>73</v>
      </c>
      <c r="E31" s="6" t="s">
        <v>18</v>
      </c>
      <c r="F31" s="6" t="s">
        <v>19</v>
      </c>
      <c r="G31" s="6">
        <v>3.3</v>
      </c>
      <c r="H31" s="6"/>
      <c r="I31" s="19"/>
      <c r="J31" s="19"/>
      <c r="K31" s="19"/>
      <c r="L31" s="19"/>
      <c r="M31" s="19"/>
      <c r="N31" s="19"/>
    </row>
    <row r="32" ht="24" spans="1:14">
      <c r="A32" s="6"/>
      <c r="B32" s="13"/>
      <c r="C32" s="12" t="s">
        <v>47</v>
      </c>
      <c r="D32" s="6" t="s">
        <v>74</v>
      </c>
      <c r="E32" s="6" t="s">
        <v>75</v>
      </c>
      <c r="F32" s="6" t="s">
        <v>19</v>
      </c>
      <c r="G32" s="6">
        <v>30</v>
      </c>
      <c r="H32" s="6"/>
      <c r="I32" s="20"/>
      <c r="J32" s="20"/>
      <c r="K32" s="20"/>
      <c r="L32" s="20"/>
      <c r="M32" s="20"/>
      <c r="N32" s="20"/>
    </row>
    <row r="33" ht="36" spans="1:14">
      <c r="A33" s="6" t="s">
        <v>76</v>
      </c>
      <c r="B33" s="8" t="s">
        <v>15</v>
      </c>
      <c r="C33" s="7" t="s">
        <v>16</v>
      </c>
      <c r="D33" s="6" t="s">
        <v>77</v>
      </c>
      <c r="E33" s="6" t="s">
        <v>18</v>
      </c>
      <c r="F33" s="6" t="s">
        <v>19</v>
      </c>
      <c r="G33" s="6">
        <v>3</v>
      </c>
      <c r="H33" s="6"/>
      <c r="I33" s="17">
        <v>92.24</v>
      </c>
      <c r="J33" s="16">
        <f>SUM(G33:G39)</f>
        <v>60.667</v>
      </c>
      <c r="K33" s="16">
        <f>SUM(G40:G44)</f>
        <v>35.55</v>
      </c>
      <c r="L33" s="16">
        <f>SUM(I33*0.1+J33*0.5+K33*0.4)</f>
        <v>53.7775</v>
      </c>
      <c r="M33" s="16">
        <v>92.36</v>
      </c>
      <c r="N33" s="27">
        <f>L33*0.8+M33*0.2</f>
        <v>61.494</v>
      </c>
    </row>
    <row r="34" ht="24" spans="1:14">
      <c r="A34" s="6"/>
      <c r="B34" s="10"/>
      <c r="C34" s="7"/>
      <c r="D34" s="6" t="s">
        <v>78</v>
      </c>
      <c r="E34" s="6" t="s">
        <v>18</v>
      </c>
      <c r="F34" s="6" t="s">
        <v>19</v>
      </c>
      <c r="G34" s="6">
        <v>0.167</v>
      </c>
      <c r="H34" s="6"/>
      <c r="I34" s="17"/>
      <c r="J34" s="16"/>
      <c r="K34" s="16"/>
      <c r="L34" s="16"/>
      <c r="M34" s="16"/>
      <c r="N34" s="27"/>
    </row>
    <row r="35" ht="24" spans="1:14">
      <c r="A35" s="6"/>
      <c r="B35" s="10"/>
      <c r="C35" s="9" t="s">
        <v>25</v>
      </c>
      <c r="D35" s="6" t="s">
        <v>79</v>
      </c>
      <c r="E35" s="6" t="s">
        <v>80</v>
      </c>
      <c r="F35" s="6" t="s">
        <v>81</v>
      </c>
      <c r="G35" s="6">
        <v>15</v>
      </c>
      <c r="H35" s="6" t="s">
        <v>82</v>
      </c>
      <c r="I35" s="17"/>
      <c r="J35" s="16"/>
      <c r="K35" s="16"/>
      <c r="L35" s="16"/>
      <c r="M35" s="16"/>
      <c r="N35" s="27"/>
    </row>
    <row r="36" ht="24" spans="1:14">
      <c r="A36" s="6"/>
      <c r="B36" s="10"/>
      <c r="C36" s="11"/>
      <c r="D36" s="6" t="s">
        <v>83</v>
      </c>
      <c r="E36" s="6" t="s">
        <v>84</v>
      </c>
      <c r="F36" s="6" t="s">
        <v>85</v>
      </c>
      <c r="G36" s="6">
        <v>15</v>
      </c>
      <c r="H36" s="6"/>
      <c r="I36" s="17"/>
      <c r="J36" s="16"/>
      <c r="K36" s="16"/>
      <c r="L36" s="16"/>
      <c r="M36" s="16"/>
      <c r="N36" s="28"/>
    </row>
    <row r="37" ht="24" spans="1:14">
      <c r="A37" s="6"/>
      <c r="B37" s="10"/>
      <c r="C37" s="9" t="s">
        <v>86</v>
      </c>
      <c r="D37" s="6" t="s">
        <v>87</v>
      </c>
      <c r="E37" s="6" t="s">
        <v>88</v>
      </c>
      <c r="F37" s="6" t="s">
        <v>35</v>
      </c>
      <c r="G37" s="6">
        <v>10</v>
      </c>
      <c r="H37" s="6"/>
      <c r="I37" s="17"/>
      <c r="J37" s="16"/>
      <c r="K37" s="16"/>
      <c r="L37" s="16"/>
      <c r="M37" s="16"/>
      <c r="N37" s="27"/>
    </row>
    <row r="38" ht="24" spans="1:14">
      <c r="A38" s="6"/>
      <c r="B38" s="10"/>
      <c r="C38" s="11"/>
      <c r="D38" s="6" t="s">
        <v>89</v>
      </c>
      <c r="E38" s="6" t="s">
        <v>90</v>
      </c>
      <c r="F38" s="6" t="s">
        <v>35</v>
      </c>
      <c r="G38" s="6">
        <v>7.5</v>
      </c>
      <c r="H38" s="6"/>
      <c r="I38" s="17"/>
      <c r="J38" s="16"/>
      <c r="K38" s="16"/>
      <c r="L38" s="16"/>
      <c r="M38" s="16"/>
      <c r="N38" s="27"/>
    </row>
    <row r="39" ht="24" spans="1:14">
      <c r="A39" s="6"/>
      <c r="B39" s="10"/>
      <c r="C39" s="11"/>
      <c r="D39" s="6" t="s">
        <v>91</v>
      </c>
      <c r="E39" s="6" t="s">
        <v>92</v>
      </c>
      <c r="F39" s="6" t="s">
        <v>35</v>
      </c>
      <c r="G39" s="6">
        <v>10</v>
      </c>
      <c r="H39" s="6"/>
      <c r="I39" s="17"/>
      <c r="J39" s="16"/>
      <c r="K39" s="16"/>
      <c r="L39" s="16"/>
      <c r="M39" s="16"/>
      <c r="N39" s="27"/>
    </row>
    <row r="40" ht="24" spans="1:14">
      <c r="A40" s="6"/>
      <c r="B40" s="8" t="s">
        <v>40</v>
      </c>
      <c r="C40" s="7" t="s">
        <v>41</v>
      </c>
      <c r="D40" s="6" t="s">
        <v>93</v>
      </c>
      <c r="E40" s="6" t="s">
        <v>94</v>
      </c>
      <c r="F40" s="6" t="s">
        <v>35</v>
      </c>
      <c r="G40" s="6">
        <v>1</v>
      </c>
      <c r="H40" s="6"/>
      <c r="I40" s="17"/>
      <c r="J40" s="16"/>
      <c r="K40" s="16"/>
      <c r="L40" s="16"/>
      <c r="M40" s="16"/>
      <c r="N40" s="27"/>
    </row>
    <row r="41" ht="24" spans="1:14">
      <c r="A41" s="6"/>
      <c r="B41" s="10"/>
      <c r="C41" s="7"/>
      <c r="D41" s="6" t="s">
        <v>95</v>
      </c>
      <c r="E41" s="6" t="s">
        <v>96</v>
      </c>
      <c r="F41" s="6" t="s">
        <v>65</v>
      </c>
      <c r="G41" s="6">
        <v>1.25</v>
      </c>
      <c r="H41" s="6"/>
      <c r="I41" s="17"/>
      <c r="J41" s="16"/>
      <c r="K41" s="16"/>
      <c r="L41" s="16"/>
      <c r="M41" s="16"/>
      <c r="N41" s="27"/>
    </row>
    <row r="42" ht="36" spans="1:14">
      <c r="A42" s="6"/>
      <c r="B42" s="10"/>
      <c r="C42" s="7"/>
      <c r="D42" s="6" t="s">
        <v>97</v>
      </c>
      <c r="E42" s="6" t="s">
        <v>98</v>
      </c>
      <c r="F42" s="6" t="s">
        <v>65</v>
      </c>
      <c r="G42" s="6">
        <v>10</v>
      </c>
      <c r="H42" s="6"/>
      <c r="I42" s="17"/>
      <c r="J42" s="16"/>
      <c r="K42" s="16"/>
      <c r="L42" s="16"/>
      <c r="M42" s="16"/>
      <c r="N42" s="27"/>
    </row>
    <row r="43" spans="1:14">
      <c r="A43" s="6"/>
      <c r="B43" s="10"/>
      <c r="C43" s="7"/>
      <c r="D43" s="6" t="s">
        <v>73</v>
      </c>
      <c r="E43" s="6" t="s">
        <v>18</v>
      </c>
      <c r="F43" s="6" t="s">
        <v>19</v>
      </c>
      <c r="G43" s="6">
        <v>3.3</v>
      </c>
      <c r="H43" s="6"/>
      <c r="I43" s="17"/>
      <c r="J43" s="16"/>
      <c r="K43" s="16"/>
      <c r="L43" s="16"/>
      <c r="M43" s="16"/>
      <c r="N43" s="27"/>
    </row>
    <row r="44" ht="13" spans="1:14">
      <c r="A44" s="6"/>
      <c r="B44" s="10"/>
      <c r="C44" s="7" t="s">
        <v>47</v>
      </c>
      <c r="D44" s="6" t="s">
        <v>99</v>
      </c>
      <c r="E44" s="6" t="s">
        <v>100</v>
      </c>
      <c r="F44" s="6" t="s">
        <v>44</v>
      </c>
      <c r="G44" s="6">
        <v>20</v>
      </c>
      <c r="H44" s="6"/>
      <c r="I44" s="17"/>
      <c r="J44" s="16"/>
      <c r="K44" s="16"/>
      <c r="L44" s="16"/>
      <c r="M44" s="16"/>
      <c r="N44" s="27"/>
    </row>
    <row r="45" ht="24" spans="1:14">
      <c r="A45" s="6" t="s">
        <v>101</v>
      </c>
      <c r="B45" s="10" t="s">
        <v>15</v>
      </c>
      <c r="C45" s="7"/>
      <c r="D45" s="6" t="s">
        <v>102</v>
      </c>
      <c r="E45" s="6" t="s">
        <v>18</v>
      </c>
      <c r="F45" s="6" t="s">
        <v>19</v>
      </c>
      <c r="G45" s="6">
        <v>0.167</v>
      </c>
      <c r="H45" s="6"/>
      <c r="I45" s="21">
        <v>92.2</v>
      </c>
      <c r="J45" s="22">
        <f>SUM(G45:G51)</f>
        <v>62.667</v>
      </c>
      <c r="K45" s="22">
        <f>SUM(G52:G55)</f>
        <v>35</v>
      </c>
      <c r="L45" s="22">
        <f>I45*0.1+J45*0.5+K45*0.4</f>
        <v>54.5535</v>
      </c>
      <c r="M45" s="27">
        <v>86.32</v>
      </c>
      <c r="N45" s="27">
        <f>L45*0.8+M45*0.2</f>
        <v>60.9068</v>
      </c>
    </row>
    <row r="46" ht="24" spans="1:14">
      <c r="A46" s="6"/>
      <c r="B46" s="10"/>
      <c r="C46" s="11"/>
      <c r="D46" s="6" t="s">
        <v>103</v>
      </c>
      <c r="E46" s="6" t="s">
        <v>104</v>
      </c>
      <c r="F46" s="6" t="s">
        <v>105</v>
      </c>
      <c r="G46" s="6">
        <v>10</v>
      </c>
      <c r="H46" s="6" t="s">
        <v>106</v>
      </c>
      <c r="I46" s="21"/>
      <c r="J46" s="22"/>
      <c r="K46" s="22"/>
      <c r="L46" s="22"/>
      <c r="M46" s="27"/>
      <c r="N46" s="27"/>
    </row>
    <row r="47" ht="24" spans="1:14">
      <c r="A47" s="6"/>
      <c r="B47" s="10"/>
      <c r="C47" s="11"/>
      <c r="D47" s="6" t="s">
        <v>107</v>
      </c>
      <c r="E47" s="6" t="s">
        <v>108</v>
      </c>
      <c r="F47" s="6" t="s">
        <v>81</v>
      </c>
      <c r="G47" s="6">
        <v>15</v>
      </c>
      <c r="H47" s="6"/>
      <c r="I47" s="21"/>
      <c r="J47" s="22"/>
      <c r="K47" s="22"/>
      <c r="L47" s="22"/>
      <c r="M47" s="27"/>
      <c r="N47" s="27"/>
    </row>
    <row r="48" ht="24" spans="1:14">
      <c r="A48" s="6"/>
      <c r="B48" s="10"/>
      <c r="C48" s="11"/>
      <c r="D48" s="6" t="s">
        <v>109</v>
      </c>
      <c r="E48" s="6" t="s">
        <v>18</v>
      </c>
      <c r="F48" s="6" t="s">
        <v>110</v>
      </c>
      <c r="G48" s="6">
        <v>7.5</v>
      </c>
      <c r="H48" s="6"/>
      <c r="I48" s="21"/>
      <c r="J48" s="22"/>
      <c r="K48" s="22"/>
      <c r="L48" s="22"/>
      <c r="M48" s="27"/>
      <c r="N48" s="27"/>
    </row>
    <row r="49" ht="36" spans="1:14">
      <c r="A49" s="6"/>
      <c r="B49" s="10"/>
      <c r="C49" s="9" t="s">
        <v>86</v>
      </c>
      <c r="D49" s="6" t="s">
        <v>111</v>
      </c>
      <c r="E49" s="6" t="s">
        <v>112</v>
      </c>
      <c r="F49" s="6" t="s">
        <v>113</v>
      </c>
      <c r="G49" s="6">
        <v>10</v>
      </c>
      <c r="H49" s="6"/>
      <c r="I49" s="21"/>
      <c r="J49" s="22"/>
      <c r="K49" s="22"/>
      <c r="L49" s="22"/>
      <c r="M49" s="27"/>
      <c r="N49" s="27"/>
    </row>
    <row r="50" ht="36" spans="1:14">
      <c r="A50" s="6"/>
      <c r="B50" s="10"/>
      <c r="C50" s="11"/>
      <c r="D50" s="6" t="s">
        <v>114</v>
      </c>
      <c r="E50" s="6" t="s">
        <v>115</v>
      </c>
      <c r="F50" s="6" t="s">
        <v>113</v>
      </c>
      <c r="G50" s="6">
        <v>10</v>
      </c>
      <c r="H50" s="8"/>
      <c r="I50" s="21"/>
      <c r="J50" s="22"/>
      <c r="K50" s="22"/>
      <c r="L50" s="22"/>
      <c r="M50" s="27"/>
      <c r="N50" s="27"/>
    </row>
    <row r="51" ht="36" spans="1:14">
      <c r="A51" s="6"/>
      <c r="B51" s="10"/>
      <c r="C51" s="11"/>
      <c r="D51" s="6" t="s">
        <v>116</v>
      </c>
      <c r="E51" s="6" t="s">
        <v>117</v>
      </c>
      <c r="F51" s="6" t="s">
        <v>118</v>
      </c>
      <c r="G51" s="6">
        <v>10</v>
      </c>
      <c r="H51" s="6"/>
      <c r="I51" s="21"/>
      <c r="J51" s="22"/>
      <c r="K51" s="22"/>
      <c r="L51" s="22"/>
      <c r="M51" s="27"/>
      <c r="N51" s="27"/>
    </row>
    <row r="52" ht="24" spans="1:14">
      <c r="A52" s="6"/>
      <c r="B52" s="8" t="s">
        <v>119</v>
      </c>
      <c r="C52" s="7" t="s">
        <v>120</v>
      </c>
      <c r="D52" s="6" t="s">
        <v>93</v>
      </c>
      <c r="E52" s="6" t="s">
        <v>94</v>
      </c>
      <c r="F52" s="6" t="s">
        <v>35</v>
      </c>
      <c r="G52" s="6">
        <v>1</v>
      </c>
      <c r="H52" s="6"/>
      <c r="I52" s="21"/>
      <c r="J52" s="22"/>
      <c r="K52" s="22"/>
      <c r="L52" s="22"/>
      <c r="M52" s="27"/>
      <c r="N52" s="27"/>
    </row>
    <row r="53" spans="1:14">
      <c r="A53" s="6"/>
      <c r="B53" s="10"/>
      <c r="C53" s="7" t="s">
        <v>47</v>
      </c>
      <c r="D53" s="6" t="s">
        <v>121</v>
      </c>
      <c r="E53" s="6" t="s">
        <v>122</v>
      </c>
      <c r="F53" s="6" t="s">
        <v>123</v>
      </c>
      <c r="G53" s="6">
        <v>2</v>
      </c>
      <c r="H53" s="6"/>
      <c r="I53" s="21"/>
      <c r="J53" s="22"/>
      <c r="K53" s="22"/>
      <c r="L53" s="22"/>
      <c r="M53" s="27"/>
      <c r="N53" s="27"/>
    </row>
    <row r="54" spans="1:14">
      <c r="A54" s="6"/>
      <c r="B54" s="10"/>
      <c r="C54" s="7"/>
      <c r="D54" s="6" t="s">
        <v>124</v>
      </c>
      <c r="E54" s="6" t="s">
        <v>125</v>
      </c>
      <c r="F54" s="6" t="s">
        <v>44</v>
      </c>
      <c r="G54" s="6">
        <v>2</v>
      </c>
      <c r="H54" s="6"/>
      <c r="I54" s="21"/>
      <c r="J54" s="22"/>
      <c r="K54" s="22"/>
      <c r="L54" s="22"/>
      <c r="M54" s="27"/>
      <c r="N54" s="27"/>
    </row>
    <row r="55" spans="1:14">
      <c r="A55" s="6"/>
      <c r="B55" s="13"/>
      <c r="C55" s="7"/>
      <c r="D55" s="6" t="s">
        <v>126</v>
      </c>
      <c r="E55" s="6" t="s">
        <v>100</v>
      </c>
      <c r="F55" s="6" t="s">
        <v>44</v>
      </c>
      <c r="G55" s="6">
        <v>30</v>
      </c>
      <c r="H55" s="6"/>
      <c r="I55" s="21"/>
      <c r="J55" s="22"/>
      <c r="K55" s="22"/>
      <c r="L55" s="22"/>
      <c r="M55" s="27"/>
      <c r="N55" s="27"/>
    </row>
    <row r="56" ht="24" spans="1:14">
      <c r="A56" s="8" t="s">
        <v>127</v>
      </c>
      <c r="B56" s="6" t="s">
        <v>15</v>
      </c>
      <c r="C56" s="9" t="s">
        <v>16</v>
      </c>
      <c r="D56" s="6" t="s">
        <v>128</v>
      </c>
      <c r="E56" s="6" t="s">
        <v>129</v>
      </c>
      <c r="F56" s="6" t="s">
        <v>65</v>
      </c>
      <c r="G56" s="6">
        <v>10</v>
      </c>
      <c r="H56" s="6"/>
      <c r="I56" s="23">
        <v>92.38</v>
      </c>
      <c r="J56" s="24">
        <f>SUM(G56:G61)</f>
        <v>66</v>
      </c>
      <c r="K56" s="24">
        <f>SUM(G62:G68)</f>
        <v>32</v>
      </c>
      <c r="L56" s="24">
        <f>I56*0.1+J56*0.5+K56*0.4</f>
        <v>55.038</v>
      </c>
      <c r="M56" s="24">
        <v>80.05</v>
      </c>
      <c r="N56" s="24">
        <f>L56*0.8+M56*0.2</f>
        <v>60.0404</v>
      </c>
    </row>
    <row r="57" ht="24" spans="1:14">
      <c r="A57" s="10"/>
      <c r="B57" s="6"/>
      <c r="C57" s="11"/>
      <c r="D57" s="6" t="s">
        <v>130</v>
      </c>
      <c r="E57" s="6" t="s">
        <v>131</v>
      </c>
      <c r="F57" s="6" t="s">
        <v>19</v>
      </c>
      <c r="G57" s="6">
        <v>6</v>
      </c>
      <c r="H57" s="6"/>
      <c r="I57" s="25"/>
      <c r="J57" s="26"/>
      <c r="K57" s="26"/>
      <c r="L57" s="26"/>
      <c r="M57" s="26"/>
      <c r="N57" s="26"/>
    </row>
    <row r="58" ht="24" spans="1:14">
      <c r="A58" s="10"/>
      <c r="B58" s="6"/>
      <c r="C58" s="9" t="s">
        <v>25</v>
      </c>
      <c r="D58" s="6" t="s">
        <v>132</v>
      </c>
      <c r="E58" s="2" t="s">
        <v>133</v>
      </c>
      <c r="F58" s="6" t="s">
        <v>65</v>
      </c>
      <c r="G58" s="6">
        <v>15</v>
      </c>
      <c r="H58" s="6" t="s">
        <v>82</v>
      </c>
      <c r="I58" s="25"/>
      <c r="J58" s="26"/>
      <c r="K58" s="26"/>
      <c r="L58" s="26"/>
      <c r="M58" s="26"/>
      <c r="N58" s="26"/>
    </row>
    <row r="59" ht="24" spans="1:14">
      <c r="A59" s="10"/>
      <c r="B59" s="6"/>
      <c r="C59" s="11"/>
      <c r="D59" s="6" t="s">
        <v>134</v>
      </c>
      <c r="E59" s="6" t="s">
        <v>135</v>
      </c>
      <c r="F59" s="6" t="s">
        <v>35</v>
      </c>
      <c r="G59" s="6">
        <v>15</v>
      </c>
      <c r="H59" s="6"/>
      <c r="I59" s="25"/>
      <c r="J59" s="26"/>
      <c r="K59" s="26"/>
      <c r="L59" s="26"/>
      <c r="M59" s="26"/>
      <c r="N59" s="26"/>
    </row>
    <row r="60" ht="24" spans="1:14">
      <c r="A60" s="10"/>
      <c r="B60" s="6"/>
      <c r="C60" s="11"/>
      <c r="D60" s="6" t="s">
        <v>136</v>
      </c>
      <c r="E60" s="6" t="s">
        <v>137</v>
      </c>
      <c r="F60" s="6" t="s">
        <v>138</v>
      </c>
      <c r="G60" s="6">
        <v>10</v>
      </c>
      <c r="H60" s="6" t="s">
        <v>82</v>
      </c>
      <c r="I60" s="25"/>
      <c r="J60" s="26"/>
      <c r="K60" s="26"/>
      <c r="L60" s="26"/>
      <c r="M60" s="26"/>
      <c r="N60" s="26"/>
    </row>
    <row r="61" ht="24" spans="1:14">
      <c r="A61" s="10"/>
      <c r="B61" s="6"/>
      <c r="C61" s="11"/>
      <c r="D61" s="6" t="s">
        <v>139</v>
      </c>
      <c r="E61" s="6" t="s">
        <v>140</v>
      </c>
      <c r="F61" s="6" t="s">
        <v>138</v>
      </c>
      <c r="G61" s="6">
        <v>10</v>
      </c>
      <c r="H61" s="6"/>
      <c r="I61" s="25"/>
      <c r="J61" s="26"/>
      <c r="K61" s="26"/>
      <c r="L61" s="26"/>
      <c r="M61" s="26"/>
      <c r="N61" s="26"/>
    </row>
    <row r="62" ht="36" spans="1:14">
      <c r="A62" s="10"/>
      <c r="B62" s="6" t="s">
        <v>40</v>
      </c>
      <c r="C62" s="9" t="s">
        <v>141</v>
      </c>
      <c r="D62" s="6" t="s">
        <v>142</v>
      </c>
      <c r="E62" s="6" t="s">
        <v>143</v>
      </c>
      <c r="F62" s="6" t="s">
        <v>19</v>
      </c>
      <c r="G62" s="6">
        <v>3</v>
      </c>
      <c r="H62" s="6"/>
      <c r="I62" s="25"/>
      <c r="J62" s="26"/>
      <c r="K62" s="26"/>
      <c r="L62" s="26"/>
      <c r="M62" s="26"/>
      <c r="N62" s="26"/>
    </row>
    <row r="63" spans="1:14">
      <c r="A63" s="10"/>
      <c r="B63" s="6"/>
      <c r="C63" s="11"/>
      <c r="D63" s="6" t="s">
        <v>144</v>
      </c>
      <c r="E63" s="6" t="s">
        <v>18</v>
      </c>
      <c r="F63" s="6" t="s">
        <v>19</v>
      </c>
      <c r="G63" s="6">
        <v>3</v>
      </c>
      <c r="H63" s="6"/>
      <c r="I63" s="25"/>
      <c r="J63" s="26"/>
      <c r="K63" s="26"/>
      <c r="L63" s="26"/>
      <c r="M63" s="26"/>
      <c r="N63" s="26"/>
    </row>
    <row r="64" spans="1:14">
      <c r="A64" s="10"/>
      <c r="B64" s="6"/>
      <c r="C64" s="11"/>
      <c r="D64" s="6" t="s">
        <v>145</v>
      </c>
      <c r="E64" s="6" t="s">
        <v>18</v>
      </c>
      <c r="F64" s="6" t="s">
        <v>44</v>
      </c>
      <c r="G64" s="6">
        <v>2</v>
      </c>
      <c r="H64" s="6"/>
      <c r="I64" s="25"/>
      <c r="J64" s="26"/>
      <c r="K64" s="26"/>
      <c r="L64" s="26"/>
      <c r="M64" s="26"/>
      <c r="N64" s="26"/>
    </row>
    <row r="65" ht="24" spans="1:14">
      <c r="A65" s="10"/>
      <c r="B65" s="6"/>
      <c r="C65" s="11"/>
      <c r="D65" s="6" t="s">
        <v>146</v>
      </c>
      <c r="E65" s="6" t="s">
        <v>147</v>
      </c>
      <c r="F65" s="6" t="s">
        <v>44</v>
      </c>
      <c r="G65" s="6">
        <v>2</v>
      </c>
      <c r="H65" s="6"/>
      <c r="I65" s="25"/>
      <c r="J65" s="26"/>
      <c r="K65" s="26"/>
      <c r="L65" s="26"/>
      <c r="M65" s="26"/>
      <c r="N65" s="26"/>
    </row>
    <row r="66" spans="1:14">
      <c r="A66" s="10"/>
      <c r="B66" s="6"/>
      <c r="C66" s="11"/>
      <c r="D66" s="6" t="s">
        <v>148</v>
      </c>
      <c r="E66" s="6" t="s">
        <v>100</v>
      </c>
      <c r="F66" s="6" t="s">
        <v>44</v>
      </c>
      <c r="G66" s="6">
        <v>2</v>
      </c>
      <c r="H66" s="6"/>
      <c r="I66" s="25"/>
      <c r="J66" s="26"/>
      <c r="K66" s="26"/>
      <c r="L66" s="26"/>
      <c r="M66" s="26"/>
      <c r="N66" s="26"/>
    </row>
    <row r="67" spans="1:14">
      <c r="A67" s="10"/>
      <c r="B67" s="6"/>
      <c r="C67" s="8" t="s">
        <v>47</v>
      </c>
      <c r="D67" s="6" t="s">
        <v>149</v>
      </c>
      <c r="E67" s="6" t="s">
        <v>100</v>
      </c>
      <c r="F67" s="6" t="s">
        <v>44</v>
      </c>
      <c r="G67" s="6">
        <v>20</v>
      </c>
      <c r="H67" s="6"/>
      <c r="I67" s="25"/>
      <c r="J67" s="26"/>
      <c r="K67" s="26"/>
      <c r="L67" s="26"/>
      <c r="M67" s="26"/>
      <c r="N67" s="26"/>
    </row>
    <row r="68" spans="1:14">
      <c r="A68" s="13"/>
      <c r="B68" s="6"/>
      <c r="C68" s="13"/>
      <c r="D68" s="6" t="s">
        <v>150</v>
      </c>
      <c r="E68" s="6" t="s">
        <v>100</v>
      </c>
      <c r="F68" s="6" t="s">
        <v>44</v>
      </c>
      <c r="G68" s="6">
        <v>0</v>
      </c>
      <c r="H68" s="6" t="s">
        <v>151</v>
      </c>
      <c r="I68" s="30"/>
      <c r="J68" s="31"/>
      <c r="K68" s="31"/>
      <c r="L68" s="31"/>
      <c r="M68" s="31"/>
      <c r="N68" s="31"/>
    </row>
    <row r="69" ht="24" spans="1:14">
      <c r="A69" s="6" t="s">
        <v>152</v>
      </c>
      <c r="B69" s="6" t="s">
        <v>15</v>
      </c>
      <c r="C69" s="9" t="s">
        <v>16</v>
      </c>
      <c r="D69" s="6" t="s">
        <v>153</v>
      </c>
      <c r="E69" s="6" t="s">
        <v>18</v>
      </c>
      <c r="F69" s="6" t="s">
        <v>19</v>
      </c>
      <c r="G69" s="6">
        <v>0.5</v>
      </c>
      <c r="H69" s="6"/>
      <c r="I69" s="17">
        <v>91.66</v>
      </c>
      <c r="J69" s="16">
        <f>SUM(G69:G70)</f>
        <v>0.667</v>
      </c>
      <c r="K69" s="16">
        <f>SUM(G71:G77)</f>
        <v>56</v>
      </c>
      <c r="L69" s="16">
        <f>I69*0.1+J69*0.5+K69*0.4</f>
        <v>31.8995</v>
      </c>
      <c r="M69" s="16">
        <v>97</v>
      </c>
      <c r="N69" s="16">
        <f>L69*0.8+M69*0.2</f>
        <v>44.9196</v>
      </c>
    </row>
    <row r="70" ht="24" spans="1:14">
      <c r="A70" s="6"/>
      <c r="B70" s="6"/>
      <c r="C70" s="9" t="s">
        <v>16</v>
      </c>
      <c r="D70" s="6" t="s">
        <v>154</v>
      </c>
      <c r="E70" s="6" t="s">
        <v>18</v>
      </c>
      <c r="F70" s="6" t="s">
        <v>19</v>
      </c>
      <c r="G70" s="6">
        <v>0.167</v>
      </c>
      <c r="H70" s="6"/>
      <c r="I70" s="17"/>
      <c r="J70" s="16"/>
      <c r="K70" s="16"/>
      <c r="L70" s="16"/>
      <c r="M70" s="16"/>
      <c r="N70" s="16"/>
    </row>
    <row r="71" spans="1:14">
      <c r="A71" s="6"/>
      <c r="B71" s="6" t="s">
        <v>40</v>
      </c>
      <c r="C71" s="9" t="s">
        <v>155</v>
      </c>
      <c r="D71" s="6" t="s">
        <v>156</v>
      </c>
      <c r="E71" s="6" t="s">
        <v>18</v>
      </c>
      <c r="F71" s="6" t="s">
        <v>19</v>
      </c>
      <c r="G71" s="6">
        <v>10</v>
      </c>
      <c r="H71" s="6"/>
      <c r="I71" s="17"/>
      <c r="J71" s="16"/>
      <c r="K71" s="16"/>
      <c r="L71" s="16"/>
      <c r="M71" s="16"/>
      <c r="N71" s="16"/>
    </row>
    <row r="72" spans="1:14">
      <c r="A72" s="6"/>
      <c r="B72" s="6"/>
      <c r="C72" s="11"/>
      <c r="D72" s="29" t="s">
        <v>157</v>
      </c>
      <c r="E72" s="6" t="s">
        <v>18</v>
      </c>
      <c r="F72" s="6" t="s">
        <v>19</v>
      </c>
      <c r="G72" s="6">
        <v>5</v>
      </c>
      <c r="H72" s="6"/>
      <c r="I72" s="17"/>
      <c r="J72" s="16"/>
      <c r="K72" s="16"/>
      <c r="L72" s="16"/>
      <c r="M72" s="16"/>
      <c r="N72" s="16"/>
    </row>
    <row r="73" ht="24" spans="1:14">
      <c r="A73" s="6"/>
      <c r="B73" s="6"/>
      <c r="C73" s="11"/>
      <c r="D73" s="6" t="s">
        <v>158</v>
      </c>
      <c r="E73" s="6" t="s">
        <v>159</v>
      </c>
      <c r="F73" s="6" t="s">
        <v>65</v>
      </c>
      <c r="G73" s="6">
        <v>5</v>
      </c>
      <c r="H73" s="6"/>
      <c r="I73" s="17"/>
      <c r="J73" s="16"/>
      <c r="K73" s="16"/>
      <c r="L73" s="16"/>
      <c r="M73" s="16"/>
      <c r="N73" s="16"/>
    </row>
    <row r="74" spans="1:14">
      <c r="A74" s="6"/>
      <c r="B74" s="6"/>
      <c r="C74" s="11"/>
      <c r="D74" s="6" t="s">
        <v>160</v>
      </c>
      <c r="E74" s="6" t="s">
        <v>55</v>
      </c>
      <c r="F74" s="6" t="s">
        <v>44</v>
      </c>
      <c r="G74" s="6">
        <v>2</v>
      </c>
      <c r="H74" s="6"/>
      <c r="I74" s="17"/>
      <c r="J74" s="16"/>
      <c r="K74" s="16"/>
      <c r="L74" s="16"/>
      <c r="M74" s="16"/>
      <c r="N74" s="16"/>
    </row>
    <row r="75" spans="1:14">
      <c r="A75" s="6"/>
      <c r="B75" s="6"/>
      <c r="C75" s="11"/>
      <c r="D75" s="6" t="s">
        <v>161</v>
      </c>
      <c r="E75" s="6" t="s">
        <v>55</v>
      </c>
      <c r="F75" s="6" t="s">
        <v>44</v>
      </c>
      <c r="G75" s="6">
        <v>2</v>
      </c>
      <c r="H75" s="6"/>
      <c r="I75" s="17"/>
      <c r="J75" s="16"/>
      <c r="K75" s="16"/>
      <c r="L75" s="16"/>
      <c r="M75" s="16"/>
      <c r="N75" s="16"/>
    </row>
    <row r="76" spans="1:14">
      <c r="A76" s="6"/>
      <c r="B76" s="6"/>
      <c r="C76" s="12"/>
      <c r="D76" s="6" t="s">
        <v>162</v>
      </c>
      <c r="E76" s="6" t="s">
        <v>55</v>
      </c>
      <c r="F76" s="6" t="s">
        <v>44</v>
      </c>
      <c r="G76" s="6">
        <v>2</v>
      </c>
      <c r="H76" s="6"/>
      <c r="I76" s="17"/>
      <c r="J76" s="16"/>
      <c r="K76" s="16"/>
      <c r="L76" s="16"/>
      <c r="M76" s="16"/>
      <c r="N76" s="16"/>
    </row>
    <row r="77" ht="13" spans="1:14">
      <c r="A77" s="6"/>
      <c r="B77" s="6"/>
      <c r="C77" s="12" t="s">
        <v>47</v>
      </c>
      <c r="D77" s="6" t="s">
        <v>163</v>
      </c>
      <c r="E77" s="6" t="s">
        <v>18</v>
      </c>
      <c r="F77" s="6" t="s">
        <v>19</v>
      </c>
      <c r="G77" s="6">
        <v>30</v>
      </c>
      <c r="H77" s="6"/>
      <c r="I77" s="17"/>
      <c r="J77" s="16"/>
      <c r="K77" s="16"/>
      <c r="L77" s="16"/>
      <c r="M77" s="16"/>
      <c r="N77" s="16"/>
    </row>
    <row r="78" ht="24" spans="1:14">
      <c r="A78" s="6" t="s">
        <v>164</v>
      </c>
      <c r="B78" s="6" t="s">
        <v>15</v>
      </c>
      <c r="C78" s="7" t="s">
        <v>16</v>
      </c>
      <c r="D78" s="6" t="s">
        <v>165</v>
      </c>
      <c r="E78" s="6" t="s">
        <v>18</v>
      </c>
      <c r="F78" s="6" t="s">
        <v>19</v>
      </c>
      <c r="G78" s="6">
        <v>6</v>
      </c>
      <c r="H78" s="6"/>
      <c r="I78" s="17">
        <v>92.66</v>
      </c>
      <c r="J78" s="16">
        <f>SUM(G78:G79)+30</f>
        <v>43.5</v>
      </c>
      <c r="K78" s="16">
        <v>2</v>
      </c>
      <c r="L78" s="16">
        <f>I78*0.1+J78*0.5+K78*0.4</f>
        <v>31.816</v>
      </c>
      <c r="M78" s="16">
        <v>94.2</v>
      </c>
      <c r="N78" s="16">
        <f>L78*0.8+M78*0.2</f>
        <v>44.2928</v>
      </c>
    </row>
    <row r="79" ht="24" spans="1:14">
      <c r="A79" s="6"/>
      <c r="B79" s="6"/>
      <c r="C79" s="7" t="s">
        <v>86</v>
      </c>
      <c r="D79" s="6" t="s">
        <v>166</v>
      </c>
      <c r="E79" s="6" t="s">
        <v>167</v>
      </c>
      <c r="F79" s="6" t="s">
        <v>110</v>
      </c>
      <c r="G79" s="6">
        <v>7.5</v>
      </c>
      <c r="H79" s="6"/>
      <c r="I79" s="17"/>
      <c r="J79" s="16"/>
      <c r="K79" s="16"/>
      <c r="L79" s="16"/>
      <c r="M79" s="16"/>
      <c r="N79" s="16"/>
    </row>
    <row r="80" ht="24" spans="1:14">
      <c r="A80" s="6"/>
      <c r="B80" s="6"/>
      <c r="C80" s="7"/>
      <c r="D80" s="6" t="s">
        <v>168</v>
      </c>
      <c r="E80" s="6" t="s">
        <v>169</v>
      </c>
      <c r="F80" s="6" t="s">
        <v>170</v>
      </c>
      <c r="G80" s="6">
        <v>10</v>
      </c>
      <c r="H80" s="6"/>
      <c r="I80" s="17"/>
      <c r="J80" s="16"/>
      <c r="K80" s="16"/>
      <c r="L80" s="16"/>
      <c r="M80" s="16"/>
      <c r="N80" s="16"/>
    </row>
    <row r="81" ht="24" spans="1:14">
      <c r="A81" s="6"/>
      <c r="B81" s="6"/>
      <c r="C81" s="7"/>
      <c r="D81" s="6" t="s">
        <v>171</v>
      </c>
      <c r="E81" s="6" t="s">
        <v>172</v>
      </c>
      <c r="F81" s="6" t="s">
        <v>170</v>
      </c>
      <c r="G81" s="6">
        <v>2.5</v>
      </c>
      <c r="H81" s="6" t="s">
        <v>173</v>
      </c>
      <c r="I81" s="17"/>
      <c r="J81" s="16"/>
      <c r="K81" s="16"/>
      <c r="L81" s="16"/>
      <c r="M81" s="16"/>
      <c r="N81" s="16"/>
    </row>
    <row r="82" ht="24" spans="1:14">
      <c r="A82" s="6"/>
      <c r="B82" s="6"/>
      <c r="C82" s="7"/>
      <c r="D82" s="6" t="s">
        <v>174</v>
      </c>
      <c r="E82" s="6" t="s">
        <v>175</v>
      </c>
      <c r="F82" s="6" t="s">
        <v>170</v>
      </c>
      <c r="G82" s="6">
        <v>7.5</v>
      </c>
      <c r="H82" s="6"/>
      <c r="I82" s="17"/>
      <c r="J82" s="16"/>
      <c r="K82" s="16"/>
      <c r="L82" s="16"/>
      <c r="M82" s="16"/>
      <c r="N82" s="16"/>
    </row>
    <row r="83" ht="24" spans="1:14">
      <c r="A83" s="6"/>
      <c r="B83" s="6"/>
      <c r="C83" s="7"/>
      <c r="D83" s="6" t="s">
        <v>176</v>
      </c>
      <c r="E83" s="6" t="s">
        <v>177</v>
      </c>
      <c r="F83" s="6" t="s">
        <v>170</v>
      </c>
      <c r="G83" s="6">
        <v>10</v>
      </c>
      <c r="H83" s="6"/>
      <c r="I83" s="17"/>
      <c r="J83" s="16"/>
      <c r="K83" s="16"/>
      <c r="L83" s="16"/>
      <c r="M83" s="16"/>
      <c r="N83" s="16"/>
    </row>
    <row r="84" ht="26" spans="1:14">
      <c r="A84" s="6"/>
      <c r="B84" s="6"/>
      <c r="C84" s="7" t="s">
        <v>141</v>
      </c>
      <c r="D84" s="6" t="s">
        <v>178</v>
      </c>
      <c r="E84" s="6" t="s">
        <v>179</v>
      </c>
      <c r="F84" s="6" t="s">
        <v>180</v>
      </c>
      <c r="G84" s="6">
        <v>2</v>
      </c>
      <c r="H84" s="6"/>
      <c r="I84" s="17"/>
      <c r="J84" s="16"/>
      <c r="K84" s="16"/>
      <c r="L84" s="16"/>
      <c r="M84" s="16"/>
      <c r="N84" s="16"/>
    </row>
  </sheetData>
  <mergeCells count="82">
    <mergeCell ref="A1:N1"/>
    <mergeCell ref="A3:A18"/>
    <mergeCell ref="A19:A32"/>
    <mergeCell ref="A33:A44"/>
    <mergeCell ref="A45:A55"/>
    <mergeCell ref="A56:A68"/>
    <mergeCell ref="A69:A77"/>
    <mergeCell ref="A78:A84"/>
    <mergeCell ref="B3:B14"/>
    <mergeCell ref="B15:B18"/>
    <mergeCell ref="B19:B25"/>
    <mergeCell ref="B26:B32"/>
    <mergeCell ref="B33:B39"/>
    <mergeCell ref="B40:B44"/>
    <mergeCell ref="B45:B51"/>
    <mergeCell ref="B52:B55"/>
    <mergeCell ref="B56:B61"/>
    <mergeCell ref="B62:B68"/>
    <mergeCell ref="B69:B70"/>
    <mergeCell ref="B71:B77"/>
    <mergeCell ref="B78:B83"/>
    <mergeCell ref="C3:C5"/>
    <mergeCell ref="C6:C14"/>
    <mergeCell ref="C16:C17"/>
    <mergeCell ref="C19:C22"/>
    <mergeCell ref="C23:C25"/>
    <mergeCell ref="C26:C31"/>
    <mergeCell ref="C33:C34"/>
    <mergeCell ref="C35:C36"/>
    <mergeCell ref="C37:C39"/>
    <mergeCell ref="C40:C43"/>
    <mergeCell ref="C46:C48"/>
    <mergeCell ref="C49:C51"/>
    <mergeCell ref="C53:C55"/>
    <mergeCell ref="C56:C57"/>
    <mergeCell ref="C58:C61"/>
    <mergeCell ref="C62:C66"/>
    <mergeCell ref="C67:C68"/>
    <mergeCell ref="C71:C76"/>
    <mergeCell ref="C79:C83"/>
    <mergeCell ref="I3:I18"/>
    <mergeCell ref="I19:I32"/>
    <mergeCell ref="I33:I44"/>
    <mergeCell ref="I45:I55"/>
    <mergeCell ref="I56:I68"/>
    <mergeCell ref="I69:I77"/>
    <mergeCell ref="I78:I84"/>
    <mergeCell ref="J3:J18"/>
    <mergeCell ref="J19:J32"/>
    <mergeCell ref="J33:J44"/>
    <mergeCell ref="J45:J55"/>
    <mergeCell ref="J56:J68"/>
    <mergeCell ref="J69:J77"/>
    <mergeCell ref="J78:J84"/>
    <mergeCell ref="K3:K18"/>
    <mergeCell ref="K19:K32"/>
    <mergeCell ref="K33:K44"/>
    <mergeCell ref="K45:K55"/>
    <mergeCell ref="K56:K68"/>
    <mergeCell ref="K69:K77"/>
    <mergeCell ref="K78:K84"/>
    <mergeCell ref="L3:L18"/>
    <mergeCell ref="L19:L32"/>
    <mergeCell ref="L33:L44"/>
    <mergeCell ref="L45:L55"/>
    <mergeCell ref="L56:L68"/>
    <mergeCell ref="L69:L77"/>
    <mergeCell ref="L78:L84"/>
    <mergeCell ref="M3:M18"/>
    <mergeCell ref="M19:M32"/>
    <mergeCell ref="M33:M44"/>
    <mergeCell ref="M45:M55"/>
    <mergeCell ref="M56:M68"/>
    <mergeCell ref="M69:M77"/>
    <mergeCell ref="M78:M84"/>
    <mergeCell ref="N3:N18"/>
    <mergeCell ref="N19:N32"/>
    <mergeCell ref="N33:N44"/>
    <mergeCell ref="N45:N55"/>
    <mergeCell ref="N56:N68"/>
    <mergeCell ref="N69:N77"/>
    <mergeCell ref="N78:N84"/>
  </mergeCells>
  <pageMargins left="0.275" right="0.314583333333333" top="0.432638888888889" bottom="0.156944444444444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pengpeimin</dc:creator>
  <cp:lastModifiedBy>Miracle</cp:lastModifiedBy>
  <dcterms:created xsi:type="dcterms:W3CDTF">2023-09-22T17:25:00Z</dcterms:created>
  <dcterms:modified xsi:type="dcterms:W3CDTF">2024-11-04T22:20:21Z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1B1A15D6BE14CF9825D82867326656D6</vt:lpwstr>
  </property>
  <property fmtid="{D5CDD505-2E9C-101B-9397-08002B2CF9AE}" pid="3" name="KSOProductBuildVer">
    <vt:lpwstr>2052-4.6.1.7467</vt:lpwstr>
  </property>
</Properties>
</file>